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1" activeTab="3"/>
  </bookViews>
  <sheets>
    <sheet name="便利商店汇总统计" sheetId="1" r:id="rId1"/>
    <sheet name="便利商店排位" sheetId="2" r:id="rId2"/>
    <sheet name="便利商店" sheetId="3" r:id="rId3"/>
    <sheet name="考试" sheetId="4" r:id="rId4"/>
    <sheet name="家庭月收入" sheetId="5" r:id="rId5"/>
  </sheets>
  <definedNames/>
  <calcPr fullCalcOnLoad="1"/>
</workbook>
</file>

<file path=xl/sharedStrings.xml><?xml version="1.0" encoding="utf-8"?>
<sst xmlns="http://schemas.openxmlformats.org/spreadsheetml/2006/main" count="68" uniqueCount="66">
  <si>
    <t>时间</t>
  </si>
  <si>
    <t>顾客</t>
  </si>
  <si>
    <t>顾客</t>
  </si>
  <si>
    <t>平均</t>
  </si>
  <si>
    <t>标准误差</t>
  </si>
  <si>
    <t>中值</t>
  </si>
  <si>
    <t>模式</t>
  </si>
  <si>
    <t>标准偏差</t>
  </si>
  <si>
    <t>样本方差</t>
  </si>
  <si>
    <t>峰值</t>
  </si>
  <si>
    <t>偏斜度</t>
  </si>
  <si>
    <t>区域</t>
  </si>
  <si>
    <t>最小值</t>
  </si>
  <si>
    <t>最大值</t>
  </si>
  <si>
    <t>求和</t>
  </si>
  <si>
    <t>计数</t>
  </si>
  <si>
    <t>最大(1)</t>
  </si>
  <si>
    <t>最小(1)</t>
  </si>
  <si>
    <t>置信度(95.0%)</t>
  </si>
  <si>
    <t>点</t>
  </si>
  <si>
    <t>排位</t>
  </si>
  <si>
    <t>百分比</t>
  </si>
  <si>
    <t>排序</t>
  </si>
  <si>
    <r>
      <t>随堂共</t>
    </r>
    <r>
      <rPr>
        <sz val="12"/>
        <rFont val="Times New Roman"/>
        <family val="1"/>
      </rPr>
      <t>20%</t>
    </r>
  </si>
  <si>
    <t>学号</t>
  </si>
  <si>
    <r>
      <t>段考</t>
    </r>
    <r>
      <rPr>
        <sz val="12"/>
        <rFont val="Times New Roman"/>
        <family val="1"/>
      </rPr>
      <t>1</t>
    </r>
  </si>
  <si>
    <r>
      <t>段考</t>
    </r>
    <r>
      <rPr>
        <sz val="12"/>
        <rFont val="Times New Roman"/>
        <family val="1"/>
      </rPr>
      <t>2</t>
    </r>
  </si>
  <si>
    <t>期末考</t>
  </si>
  <si>
    <r>
      <t>随堂考</t>
    </r>
    <r>
      <rPr>
        <sz val="12"/>
        <rFont val="Times New Roman"/>
        <family val="1"/>
      </rPr>
      <t>1</t>
    </r>
  </si>
  <si>
    <r>
      <t>随堂考</t>
    </r>
    <r>
      <rPr>
        <sz val="12"/>
        <rFont val="Times New Roman"/>
        <family val="1"/>
      </rPr>
      <t>2</t>
    </r>
  </si>
  <si>
    <r>
      <t>随堂考</t>
    </r>
    <r>
      <rPr>
        <sz val="12"/>
        <rFont val="Times New Roman"/>
        <family val="1"/>
      </rPr>
      <t>3</t>
    </r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</si>
  <si>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</si>
  <si>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</si>
  <si>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</si>
  <si>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</si>
  <si>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</si>
  <si>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</si>
  <si>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</si>
  <si>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</si>
  <si>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</si>
  <si>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</si>
  <si>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</si>
  <si>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</si>
  <si>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</si>
  <si>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</si>
  <si>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</si>
  <si>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总平均</t>
  </si>
  <si>
    <t>名次</t>
  </si>
  <si>
    <t>等第</t>
  </si>
  <si>
    <t>优</t>
  </si>
  <si>
    <t>优等</t>
  </si>
  <si>
    <t>甲</t>
  </si>
  <si>
    <t>乙</t>
  </si>
  <si>
    <t>丙</t>
  </si>
  <si>
    <t>优</t>
  </si>
  <si>
    <t>丁</t>
  </si>
  <si>
    <t>家庭月收入</t>
  </si>
  <si>
    <t>编号</t>
  </si>
  <si>
    <t>Q1</t>
  </si>
  <si>
    <t>Q3</t>
  </si>
  <si>
    <t>算数平均数</t>
  </si>
  <si>
    <t>几何平均数</t>
  </si>
  <si>
    <t>调和平均数</t>
  </si>
  <si>
    <t>截尾数值</t>
  </si>
  <si>
    <t>溫塞数值</t>
  </si>
  <si>
    <t>Excel统计分析之集中指标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</si>
</sst>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="75" zoomScaleNormal="75" workbookViewId="0" topLeftCell="A1">
      <selection activeCell="F19" sqref="F19"/>
    </sheetView>
  </sheetViews>
  <sheetFormatPr defaultColWidth="9.00390625" defaultRowHeight="14.25"/>
  <sheetData>
    <row r="1" spans="1:2" ht="14.25">
      <c r="A1" s="4" t="s">
        <v>1</v>
      </c>
      <c r="B1" s="4"/>
    </row>
    <row r="2" spans="1:2" ht="14.25">
      <c r="A2" s="1"/>
      <c r="B2" s="1"/>
    </row>
    <row r="3" spans="1:2" ht="14.25">
      <c r="A3" s="12" t="s">
        <v>3</v>
      </c>
      <c r="B3" s="1">
        <v>21.583333333333332</v>
      </c>
    </row>
    <row r="4" spans="1:2" ht="14.25">
      <c r="A4" s="12" t="s">
        <v>4</v>
      </c>
      <c r="B4" s="1">
        <v>3.97178302358946</v>
      </c>
    </row>
    <row r="5" spans="1:2" ht="14.25">
      <c r="A5" s="12" t="s">
        <v>5</v>
      </c>
      <c r="B5" s="1">
        <v>13.5</v>
      </c>
    </row>
    <row r="6" spans="1:2" ht="14.25">
      <c r="A6" s="12" t="s">
        <v>6</v>
      </c>
      <c r="B6" s="1">
        <v>0</v>
      </c>
    </row>
    <row r="7" spans="1:2" ht="14.25">
      <c r="A7" s="12" t="s">
        <v>7</v>
      </c>
      <c r="B7" s="1">
        <v>19.457683553685477</v>
      </c>
    </row>
    <row r="8" spans="1:2" ht="14.25">
      <c r="A8" s="12" t="s">
        <v>8</v>
      </c>
      <c r="B8" s="1">
        <v>378.60144927536237</v>
      </c>
    </row>
    <row r="9" spans="1:2" ht="14.25">
      <c r="A9" s="12" t="s">
        <v>9</v>
      </c>
      <c r="B9" s="1">
        <v>-0.970281551434943</v>
      </c>
    </row>
    <row r="10" spans="1:2" ht="14.25">
      <c r="A10" s="12" t="s">
        <v>10</v>
      </c>
      <c r="B10" s="1">
        <v>0.6882445638702412</v>
      </c>
    </row>
    <row r="11" spans="1:2" ht="14.25">
      <c r="A11" s="12" t="s">
        <v>11</v>
      </c>
      <c r="B11" s="1">
        <v>57</v>
      </c>
    </row>
    <row r="12" spans="1:2" ht="14.25">
      <c r="A12" s="12" t="s">
        <v>12</v>
      </c>
      <c r="B12" s="1">
        <v>0</v>
      </c>
    </row>
    <row r="13" spans="1:2" ht="14.25">
      <c r="A13" s="12" t="s">
        <v>13</v>
      </c>
      <c r="B13" s="1">
        <v>57</v>
      </c>
    </row>
    <row r="14" spans="1:2" ht="14.25">
      <c r="A14" s="12" t="s">
        <v>14</v>
      </c>
      <c r="B14" s="1">
        <v>518</v>
      </c>
    </row>
    <row r="15" spans="1:2" ht="14.25">
      <c r="A15" s="12" t="s">
        <v>15</v>
      </c>
      <c r="B15" s="1">
        <v>24</v>
      </c>
    </row>
    <row r="16" spans="1:2" ht="14.25">
      <c r="A16" s="12" t="s">
        <v>16</v>
      </c>
      <c r="B16" s="1">
        <v>57</v>
      </c>
    </row>
    <row r="17" spans="1:2" ht="14.25">
      <c r="A17" s="12" t="s">
        <v>17</v>
      </c>
      <c r="B17" s="1">
        <v>0</v>
      </c>
    </row>
    <row r="18" spans="1:2" ht="15" thickBot="1">
      <c r="A18" s="13" t="s">
        <v>18</v>
      </c>
      <c r="B18" s="2">
        <v>8.216247992990668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C1" sqref="C1"/>
    </sheetView>
  </sheetViews>
  <sheetFormatPr defaultColWidth="9.00390625" defaultRowHeight="14.25"/>
  <sheetData>
    <row r="1" spans="1:4" ht="14.25">
      <c r="A1" s="3" t="s">
        <v>19</v>
      </c>
      <c r="B1" s="3" t="s">
        <v>1</v>
      </c>
      <c r="C1" s="3" t="s">
        <v>20</v>
      </c>
      <c r="D1" s="3" t="s">
        <v>21</v>
      </c>
    </row>
    <row r="2" spans="1:4" ht="14.25">
      <c r="A2" s="1">
        <v>19</v>
      </c>
      <c r="B2" s="5">
        <v>57</v>
      </c>
      <c r="C2" s="1">
        <v>1</v>
      </c>
      <c r="D2" s="6">
        <v>1</v>
      </c>
    </row>
    <row r="3" spans="1:4" ht="14.25">
      <c r="A3" s="1">
        <v>18</v>
      </c>
      <c r="B3" s="5">
        <v>55</v>
      </c>
      <c r="C3" s="1">
        <v>2</v>
      </c>
      <c r="D3" s="6">
        <v>0.913</v>
      </c>
    </row>
    <row r="4" spans="1:4" ht="14.25">
      <c r="A4" s="1">
        <v>20</v>
      </c>
      <c r="B4" s="5">
        <v>55</v>
      </c>
      <c r="C4" s="1">
        <v>2</v>
      </c>
      <c r="D4" s="6">
        <v>0.913</v>
      </c>
    </row>
    <row r="5" spans="1:4" ht="14.25">
      <c r="A5" s="1">
        <v>8</v>
      </c>
      <c r="B5" s="5">
        <v>48</v>
      </c>
      <c r="C5" s="1">
        <v>4</v>
      </c>
      <c r="D5" s="6">
        <v>0.869</v>
      </c>
    </row>
    <row r="6" spans="1:4" ht="14.25">
      <c r="A6" s="1">
        <v>12</v>
      </c>
      <c r="B6" s="5">
        <v>47</v>
      </c>
      <c r="C6" s="1">
        <v>5</v>
      </c>
      <c r="D6" s="6">
        <v>0.826</v>
      </c>
    </row>
    <row r="7" spans="1:4" ht="14.25">
      <c r="A7" s="1">
        <v>13</v>
      </c>
      <c r="B7" s="5">
        <v>42</v>
      </c>
      <c r="C7" s="1">
        <v>6</v>
      </c>
      <c r="D7" s="6">
        <v>0.782</v>
      </c>
    </row>
    <row r="8" spans="1:4" ht="14.25">
      <c r="A8" s="1">
        <v>7</v>
      </c>
      <c r="B8" s="5">
        <v>32</v>
      </c>
      <c r="C8" s="1">
        <v>7</v>
      </c>
      <c r="D8" s="6">
        <v>0.695</v>
      </c>
    </row>
    <row r="9" spans="1:4" ht="14.25">
      <c r="A9" s="1">
        <v>21</v>
      </c>
      <c r="B9" s="5">
        <v>32</v>
      </c>
      <c r="C9" s="1">
        <v>7</v>
      </c>
      <c r="D9" s="6">
        <v>0.695</v>
      </c>
    </row>
    <row r="10" spans="1:4" ht="14.25">
      <c r="A10" s="1">
        <v>22</v>
      </c>
      <c r="B10" s="5">
        <v>24</v>
      </c>
      <c r="C10" s="1">
        <v>9</v>
      </c>
      <c r="D10" s="6">
        <v>0.652</v>
      </c>
    </row>
    <row r="11" spans="1:4" ht="14.25">
      <c r="A11" s="1">
        <v>9</v>
      </c>
      <c r="B11" s="5">
        <v>21</v>
      </c>
      <c r="C11" s="1">
        <v>10</v>
      </c>
      <c r="D11" s="6">
        <v>0.608</v>
      </c>
    </row>
    <row r="12" spans="1:4" ht="14.25">
      <c r="A12" s="1">
        <v>17</v>
      </c>
      <c r="B12" s="5">
        <v>19</v>
      </c>
      <c r="C12" s="1">
        <v>11</v>
      </c>
      <c r="D12" s="6">
        <v>0.565</v>
      </c>
    </row>
    <row r="13" spans="1:4" ht="14.25">
      <c r="A13" s="1">
        <v>14</v>
      </c>
      <c r="B13" s="5">
        <v>15</v>
      </c>
      <c r="C13" s="1">
        <v>12</v>
      </c>
      <c r="D13" s="6">
        <v>0.521</v>
      </c>
    </row>
    <row r="14" spans="1:4" ht="14.25">
      <c r="A14" s="1">
        <v>16</v>
      </c>
      <c r="B14" s="5">
        <v>12</v>
      </c>
      <c r="C14" s="1">
        <v>13</v>
      </c>
      <c r="D14" s="6">
        <v>0.478</v>
      </c>
    </row>
    <row r="15" spans="1:4" ht="14.25">
      <c r="A15" s="1">
        <v>15</v>
      </c>
      <c r="B15" s="5">
        <v>11</v>
      </c>
      <c r="C15" s="1">
        <v>14</v>
      </c>
      <c r="D15" s="6">
        <v>0.391</v>
      </c>
    </row>
    <row r="16" spans="1:4" ht="14.25">
      <c r="A16" s="1">
        <v>23</v>
      </c>
      <c r="B16" s="5">
        <v>11</v>
      </c>
      <c r="C16" s="1">
        <v>14</v>
      </c>
      <c r="D16" s="6">
        <v>0.391</v>
      </c>
    </row>
    <row r="17" spans="1:4" ht="14.25">
      <c r="A17" s="1">
        <v>10</v>
      </c>
      <c r="B17" s="5">
        <v>10</v>
      </c>
      <c r="C17" s="1">
        <v>16</v>
      </c>
      <c r="D17" s="6">
        <v>0.347</v>
      </c>
    </row>
    <row r="18" spans="1:4" ht="14.25">
      <c r="A18" s="1">
        <v>11</v>
      </c>
      <c r="B18" s="5">
        <v>9</v>
      </c>
      <c r="C18" s="1">
        <v>17</v>
      </c>
      <c r="D18" s="6">
        <v>0.304</v>
      </c>
    </row>
    <row r="19" spans="1:4" ht="14.25">
      <c r="A19" s="1">
        <v>6</v>
      </c>
      <c r="B19" s="5">
        <v>8</v>
      </c>
      <c r="C19" s="1">
        <v>18</v>
      </c>
      <c r="D19" s="6">
        <v>0.26</v>
      </c>
    </row>
    <row r="20" spans="1:4" ht="14.25">
      <c r="A20" s="1">
        <v>24</v>
      </c>
      <c r="B20" s="5">
        <v>4</v>
      </c>
      <c r="C20" s="1">
        <v>19</v>
      </c>
      <c r="D20" s="6">
        <v>0.217</v>
      </c>
    </row>
    <row r="21" spans="1:4" ht="14.25">
      <c r="A21" s="1">
        <v>4</v>
      </c>
      <c r="B21" s="5">
        <v>3</v>
      </c>
      <c r="C21" s="1">
        <v>20</v>
      </c>
      <c r="D21" s="6">
        <v>0.173</v>
      </c>
    </row>
    <row r="22" spans="1:4" ht="14.25">
      <c r="A22" s="1">
        <v>1</v>
      </c>
      <c r="B22" s="5">
        <v>2</v>
      </c>
      <c r="C22" s="1">
        <v>21</v>
      </c>
      <c r="D22" s="6">
        <v>0.13</v>
      </c>
    </row>
    <row r="23" spans="1:4" ht="14.25">
      <c r="A23" s="1">
        <v>3</v>
      </c>
      <c r="B23" s="5">
        <v>1</v>
      </c>
      <c r="C23" s="1">
        <v>22</v>
      </c>
      <c r="D23" s="6">
        <v>0.086</v>
      </c>
    </row>
    <row r="24" spans="1:4" ht="14.25">
      <c r="A24" s="1">
        <v>2</v>
      </c>
      <c r="B24" s="5">
        <v>0</v>
      </c>
      <c r="C24" s="1">
        <v>23</v>
      </c>
      <c r="D24" s="6">
        <v>0</v>
      </c>
    </row>
    <row r="25" spans="1:4" ht="15" thickBot="1">
      <c r="A25" s="2">
        <v>5</v>
      </c>
      <c r="B25" s="7">
        <v>0</v>
      </c>
      <c r="C25" s="2">
        <v>23</v>
      </c>
      <c r="D25" s="8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C1" sqref="C1"/>
    </sheetView>
  </sheetViews>
  <sheetFormatPr defaultColWidth="9.00390625" defaultRowHeight="14.25"/>
  <sheetData>
    <row r="1" spans="1:3" ht="14.25">
      <c r="A1" t="s">
        <v>0</v>
      </c>
      <c r="B1" t="s">
        <v>2</v>
      </c>
      <c r="C1" t="s">
        <v>22</v>
      </c>
    </row>
    <row r="2" spans="1:3" ht="14.25">
      <c r="A2">
        <v>1</v>
      </c>
      <c r="B2">
        <v>2</v>
      </c>
      <c r="C2">
        <f>RANK(B2,B$2:B$25,0)</f>
        <v>21</v>
      </c>
    </row>
    <row r="3" spans="1:3" ht="14.25">
      <c r="A3">
        <v>2</v>
      </c>
      <c r="B3">
        <v>0</v>
      </c>
      <c r="C3">
        <f aca="true" t="shared" si="0" ref="C3:C25">RANK(B3,B$2:B$25,0)</f>
        <v>23</v>
      </c>
    </row>
    <row r="4" spans="1:3" ht="14.25">
      <c r="A4">
        <v>3</v>
      </c>
      <c r="B4">
        <v>1</v>
      </c>
      <c r="C4">
        <f t="shared" si="0"/>
        <v>22</v>
      </c>
    </row>
    <row r="5" spans="1:3" ht="14.25">
      <c r="A5">
        <v>4</v>
      </c>
      <c r="B5">
        <v>3</v>
      </c>
      <c r="C5">
        <f t="shared" si="0"/>
        <v>20</v>
      </c>
    </row>
    <row r="6" spans="1:3" ht="14.25">
      <c r="A6">
        <v>5</v>
      </c>
      <c r="B6">
        <v>0</v>
      </c>
      <c r="C6">
        <f t="shared" si="0"/>
        <v>23</v>
      </c>
    </row>
    <row r="7" spans="1:3" ht="14.25">
      <c r="A7">
        <v>6</v>
      </c>
      <c r="B7">
        <v>8</v>
      </c>
      <c r="C7">
        <f t="shared" si="0"/>
        <v>18</v>
      </c>
    </row>
    <row r="8" spans="1:3" ht="14.25">
      <c r="A8">
        <v>7</v>
      </c>
      <c r="B8">
        <v>32</v>
      </c>
      <c r="C8">
        <f t="shared" si="0"/>
        <v>7</v>
      </c>
    </row>
    <row r="9" spans="1:3" ht="14.25">
      <c r="A9">
        <v>8</v>
      </c>
      <c r="B9">
        <v>48</v>
      </c>
      <c r="C9">
        <f t="shared" si="0"/>
        <v>4</v>
      </c>
    </row>
    <row r="10" spans="1:3" ht="14.25">
      <c r="A10">
        <v>9</v>
      </c>
      <c r="B10">
        <v>21</v>
      </c>
      <c r="C10">
        <f t="shared" si="0"/>
        <v>10</v>
      </c>
    </row>
    <row r="11" spans="1:3" ht="14.25">
      <c r="A11">
        <v>10</v>
      </c>
      <c r="B11">
        <v>10</v>
      </c>
      <c r="C11">
        <f t="shared" si="0"/>
        <v>16</v>
      </c>
    </row>
    <row r="12" spans="1:3" ht="14.25">
      <c r="A12">
        <v>11</v>
      </c>
      <c r="B12">
        <v>9</v>
      </c>
      <c r="C12">
        <f t="shared" si="0"/>
        <v>17</v>
      </c>
    </row>
    <row r="13" spans="1:3" ht="14.25">
      <c r="A13">
        <v>12</v>
      </c>
      <c r="B13">
        <v>47</v>
      </c>
      <c r="C13">
        <f t="shared" si="0"/>
        <v>5</v>
      </c>
    </row>
    <row r="14" spans="1:3" ht="14.25">
      <c r="A14">
        <v>13</v>
      </c>
      <c r="B14">
        <v>42</v>
      </c>
      <c r="C14">
        <f t="shared" si="0"/>
        <v>6</v>
      </c>
    </row>
    <row r="15" spans="1:3" ht="14.25">
      <c r="A15">
        <v>14</v>
      </c>
      <c r="B15">
        <v>15</v>
      </c>
      <c r="C15">
        <f t="shared" si="0"/>
        <v>12</v>
      </c>
    </row>
    <row r="16" spans="1:3" ht="14.25">
      <c r="A16">
        <v>15</v>
      </c>
      <c r="B16">
        <v>11</v>
      </c>
      <c r="C16">
        <f t="shared" si="0"/>
        <v>14</v>
      </c>
    </row>
    <row r="17" spans="1:3" ht="14.25">
      <c r="A17">
        <v>16</v>
      </c>
      <c r="B17">
        <v>12</v>
      </c>
      <c r="C17">
        <f t="shared" si="0"/>
        <v>13</v>
      </c>
    </row>
    <row r="18" spans="1:3" ht="14.25">
      <c r="A18">
        <v>17</v>
      </c>
      <c r="B18">
        <v>19</v>
      </c>
      <c r="C18">
        <f t="shared" si="0"/>
        <v>11</v>
      </c>
    </row>
    <row r="19" spans="1:3" ht="14.25">
      <c r="A19">
        <v>18</v>
      </c>
      <c r="B19">
        <v>55</v>
      </c>
      <c r="C19">
        <f t="shared" si="0"/>
        <v>2</v>
      </c>
    </row>
    <row r="20" spans="1:3" ht="14.25">
      <c r="A20">
        <v>19</v>
      </c>
      <c r="B20">
        <v>57</v>
      </c>
      <c r="C20">
        <f t="shared" si="0"/>
        <v>1</v>
      </c>
    </row>
    <row r="21" spans="1:3" ht="14.25">
      <c r="A21">
        <v>20</v>
      </c>
      <c r="B21">
        <v>55</v>
      </c>
      <c r="C21">
        <f t="shared" si="0"/>
        <v>2</v>
      </c>
    </row>
    <row r="22" spans="1:3" ht="14.25">
      <c r="A22">
        <v>21</v>
      </c>
      <c r="B22">
        <v>32</v>
      </c>
      <c r="C22">
        <f t="shared" si="0"/>
        <v>7</v>
      </c>
    </row>
    <row r="23" spans="1:3" ht="14.25">
      <c r="A23">
        <v>22</v>
      </c>
      <c r="B23">
        <v>24</v>
      </c>
      <c r="C23">
        <f t="shared" si="0"/>
        <v>9</v>
      </c>
    </row>
    <row r="24" spans="1:3" ht="14.25">
      <c r="A24">
        <v>23</v>
      </c>
      <c r="B24">
        <v>11</v>
      </c>
      <c r="C24">
        <f t="shared" si="0"/>
        <v>14</v>
      </c>
    </row>
    <row r="25" spans="1:3" ht="14.25">
      <c r="A25">
        <v>24</v>
      </c>
      <c r="B25">
        <v>4</v>
      </c>
      <c r="C25">
        <f t="shared" si="0"/>
        <v>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5" zoomScaleNormal="75" workbookViewId="0" topLeftCell="A1">
      <selection activeCell="A1" sqref="A1:K2"/>
    </sheetView>
  </sheetViews>
  <sheetFormatPr defaultColWidth="9.00390625" defaultRowHeight="14.25"/>
  <sheetData>
    <row r="1" spans="1:11" ht="14.25">
      <c r="A1" s="14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5" ht="15.75">
      <c r="B3" s="9">
        <v>0.2</v>
      </c>
      <c r="C3" s="9">
        <v>0.2</v>
      </c>
      <c r="D3" s="9">
        <v>0.4</v>
      </c>
      <c r="E3" t="s">
        <v>23</v>
      </c>
    </row>
    <row r="4" spans="1:10" ht="16.5">
      <c r="A4" s="10" t="s">
        <v>24</v>
      </c>
      <c r="B4" t="s">
        <v>25</v>
      </c>
      <c r="C4" t="s">
        <v>26</v>
      </c>
      <c r="D4" t="s">
        <v>27</v>
      </c>
      <c r="E4" t="s">
        <v>28</v>
      </c>
      <c r="F4" t="s">
        <v>29</v>
      </c>
      <c r="G4" t="s">
        <v>30</v>
      </c>
      <c r="H4" t="s">
        <v>46</v>
      </c>
      <c r="I4" t="s">
        <v>47</v>
      </c>
      <c r="J4" t="s">
        <v>48</v>
      </c>
    </row>
    <row r="5" spans="1:12" ht="15.75">
      <c r="A5" s="11" t="s">
        <v>31</v>
      </c>
      <c r="B5">
        <v>95</v>
      </c>
      <c r="C5">
        <v>88</v>
      </c>
      <c r="D5">
        <v>90</v>
      </c>
      <c r="E5">
        <v>92</v>
      </c>
      <c r="F5">
        <v>82</v>
      </c>
      <c r="G5">
        <v>88</v>
      </c>
      <c r="H5">
        <f>B5*0.2+C5*0.2+D5*0.4+(E5+F5+G5)/3*0.2</f>
        <v>90.06666666666666</v>
      </c>
      <c r="I5">
        <f>RANK(H5,H$5:H$19)</f>
        <v>3</v>
      </c>
      <c r="J5" t="s">
        <v>49</v>
      </c>
      <c r="K5" t="s">
        <v>50</v>
      </c>
      <c r="L5" s="11">
        <f>COUNTIF(J$5:J$19,"優")</f>
        <v>0</v>
      </c>
    </row>
    <row r="6" spans="1:12" ht="15.75">
      <c r="A6" s="11" t="s">
        <v>32</v>
      </c>
      <c r="B6">
        <v>92</v>
      </c>
      <c r="C6">
        <v>79</v>
      </c>
      <c r="D6">
        <v>82</v>
      </c>
      <c r="E6">
        <v>88</v>
      </c>
      <c r="F6">
        <v>92</v>
      </c>
      <c r="G6">
        <v>91</v>
      </c>
      <c r="H6">
        <f aca="true" t="shared" si="0" ref="H6:H19">B6*0.2+C6*0.2+D6*0.4+(E6+F6+G6)/3*0.2</f>
        <v>85.06666666666666</v>
      </c>
      <c r="I6">
        <f>RANK(H6,H$5:H$19)</f>
        <v>6</v>
      </c>
      <c r="J6" t="str">
        <f aca="true" t="shared" si="1" ref="J6:J19">IF(H6&gt;=90,"優",IF(H6&gt;=80,"甲",IF(H6&gt;=70,"乙",IF(H6&gt;=60,"丙","丁"))))</f>
        <v>甲</v>
      </c>
      <c r="K6" t="s">
        <v>51</v>
      </c>
      <c r="L6" s="11">
        <f>COUNTIF(J$5:J$19,"甲")</f>
        <v>5</v>
      </c>
    </row>
    <row r="7" spans="1:12" ht="15.75">
      <c r="A7" s="11" t="s">
        <v>33</v>
      </c>
      <c r="B7">
        <v>79</v>
      </c>
      <c r="C7">
        <v>77</v>
      </c>
      <c r="D7">
        <v>73</v>
      </c>
      <c r="E7">
        <v>70</v>
      </c>
      <c r="F7">
        <v>82</v>
      </c>
      <c r="G7">
        <v>73</v>
      </c>
      <c r="H7">
        <f t="shared" si="0"/>
        <v>75.4</v>
      </c>
      <c r="I7">
        <f>RANK(H7,H$5:H$19)</f>
        <v>9</v>
      </c>
      <c r="J7" t="str">
        <f t="shared" si="1"/>
        <v>乙</v>
      </c>
      <c r="K7" t="s">
        <v>52</v>
      </c>
      <c r="L7" s="11">
        <f>COUNTIF(J$5:J$19,"乙")</f>
        <v>2</v>
      </c>
    </row>
    <row r="8" spans="1:12" ht="15.75">
      <c r="A8" s="11" t="s">
        <v>34</v>
      </c>
      <c r="B8">
        <v>85</v>
      </c>
      <c r="C8">
        <v>83</v>
      </c>
      <c r="D8">
        <v>89</v>
      </c>
      <c r="E8">
        <v>92</v>
      </c>
      <c r="F8">
        <v>88</v>
      </c>
      <c r="G8">
        <v>95</v>
      </c>
      <c r="H8">
        <f t="shared" si="0"/>
        <v>87.53333333333333</v>
      </c>
      <c r="I8">
        <f>RANK(H8,H$5:H$19)</f>
        <v>4</v>
      </c>
      <c r="J8" t="str">
        <f t="shared" si="1"/>
        <v>甲</v>
      </c>
      <c r="K8" t="s">
        <v>53</v>
      </c>
      <c r="L8" s="11">
        <f>COUNTIF(J$5:J$19,"丙")</f>
        <v>4</v>
      </c>
    </row>
    <row r="9" spans="1:12" ht="15.75">
      <c r="A9" s="11" t="s">
        <v>35</v>
      </c>
      <c r="B9">
        <v>92</v>
      </c>
      <c r="C9">
        <v>90</v>
      </c>
      <c r="D9">
        <v>96</v>
      </c>
      <c r="E9">
        <v>94</v>
      </c>
      <c r="F9">
        <v>93</v>
      </c>
      <c r="G9">
        <v>90</v>
      </c>
      <c r="H9">
        <f t="shared" si="0"/>
        <v>93.26666666666668</v>
      </c>
      <c r="I9">
        <f>RANK(H9,H$5:H$19)</f>
        <v>1</v>
      </c>
      <c r="J9" t="s">
        <v>54</v>
      </c>
      <c r="K9" t="s">
        <v>55</v>
      </c>
      <c r="L9" s="11">
        <f>COUNTIF(J$5:J$19,"丁")</f>
        <v>1</v>
      </c>
    </row>
    <row r="10" spans="1:10" ht="15.75">
      <c r="A10" s="11" t="s">
        <v>36</v>
      </c>
      <c r="B10">
        <v>84</v>
      </c>
      <c r="C10">
        <v>81</v>
      </c>
      <c r="D10">
        <v>88</v>
      </c>
      <c r="E10">
        <v>89</v>
      </c>
      <c r="F10">
        <v>79</v>
      </c>
      <c r="G10">
        <v>76</v>
      </c>
      <c r="H10">
        <f t="shared" si="0"/>
        <v>84.46666666666667</v>
      </c>
      <c r="I10">
        <f>RANK(H10,H$5:H$19)</f>
        <v>7</v>
      </c>
      <c r="J10" t="str">
        <f t="shared" si="1"/>
        <v>甲</v>
      </c>
    </row>
    <row r="11" spans="1:10" ht="15.75">
      <c r="A11" s="11" t="s">
        <v>37</v>
      </c>
      <c r="B11">
        <v>73</v>
      </c>
      <c r="C11">
        <v>70</v>
      </c>
      <c r="D11">
        <v>75</v>
      </c>
      <c r="E11">
        <v>83</v>
      </c>
      <c r="F11">
        <v>70</v>
      </c>
      <c r="G11">
        <v>63</v>
      </c>
      <c r="H11">
        <f t="shared" si="0"/>
        <v>73</v>
      </c>
      <c r="I11">
        <f>RANK(H11,H$5:H$19)</f>
        <v>10</v>
      </c>
      <c r="J11" t="str">
        <f t="shared" si="1"/>
        <v>乙</v>
      </c>
    </row>
    <row r="12" spans="1:10" ht="15.75">
      <c r="A12" s="11" t="s">
        <v>38</v>
      </c>
      <c r="B12">
        <v>66</v>
      </c>
      <c r="C12">
        <v>72</v>
      </c>
      <c r="D12">
        <v>71</v>
      </c>
      <c r="E12">
        <v>72</v>
      </c>
      <c r="F12">
        <v>63</v>
      </c>
      <c r="G12">
        <v>61</v>
      </c>
      <c r="H12">
        <f t="shared" si="0"/>
        <v>69.06666666666666</v>
      </c>
      <c r="I12">
        <f>RANK(H12,H$5:H$19)</f>
        <v>12</v>
      </c>
      <c r="J12" t="str">
        <f t="shared" si="1"/>
        <v>丙</v>
      </c>
    </row>
    <row r="13" spans="1:10" ht="15.75">
      <c r="A13" s="11" t="s">
        <v>39</v>
      </c>
      <c r="B13">
        <v>82</v>
      </c>
      <c r="C13">
        <v>66</v>
      </c>
      <c r="D13">
        <v>62</v>
      </c>
      <c r="E13">
        <v>68</v>
      </c>
      <c r="F13">
        <v>75</v>
      </c>
      <c r="G13">
        <v>88</v>
      </c>
      <c r="H13">
        <f t="shared" si="0"/>
        <v>69.80000000000001</v>
      </c>
      <c r="I13">
        <f>RANK(H13,H$5:H$19)</f>
        <v>11</v>
      </c>
      <c r="J13" t="str">
        <f t="shared" si="1"/>
        <v>丙</v>
      </c>
    </row>
    <row r="14" spans="1:10" ht="15.75">
      <c r="A14" s="11" t="s">
        <v>40</v>
      </c>
      <c r="B14">
        <v>79</v>
      </c>
      <c r="C14">
        <v>85</v>
      </c>
      <c r="D14">
        <v>82</v>
      </c>
      <c r="E14">
        <v>77</v>
      </c>
      <c r="F14">
        <v>80</v>
      </c>
      <c r="G14">
        <v>73</v>
      </c>
      <c r="H14">
        <f t="shared" si="0"/>
        <v>80.93333333333334</v>
      </c>
      <c r="I14">
        <f>RANK(H14,H$5:H$19)</f>
        <v>8</v>
      </c>
      <c r="J14" t="str">
        <f t="shared" si="1"/>
        <v>甲</v>
      </c>
    </row>
    <row r="15" spans="1:10" ht="15.75">
      <c r="A15" s="11" t="s">
        <v>41</v>
      </c>
      <c r="B15">
        <v>66</v>
      </c>
      <c r="C15">
        <v>62</v>
      </c>
      <c r="D15">
        <v>55</v>
      </c>
      <c r="E15">
        <v>75</v>
      </c>
      <c r="F15">
        <v>72</v>
      </c>
      <c r="G15">
        <v>62</v>
      </c>
      <c r="H15">
        <f t="shared" si="0"/>
        <v>61.53333333333334</v>
      </c>
      <c r="I15">
        <f>RANK(H15,H$5:H$19)</f>
        <v>14</v>
      </c>
      <c r="J15" t="str">
        <f t="shared" si="1"/>
        <v>丙</v>
      </c>
    </row>
    <row r="16" spans="1:10" ht="15.75">
      <c r="A16" s="11" t="s">
        <v>42</v>
      </c>
      <c r="B16">
        <v>90</v>
      </c>
      <c r="C16">
        <v>95</v>
      </c>
      <c r="D16">
        <v>91</v>
      </c>
      <c r="E16">
        <v>95</v>
      </c>
      <c r="F16">
        <v>97</v>
      </c>
      <c r="G16">
        <v>98</v>
      </c>
      <c r="H16">
        <f t="shared" si="0"/>
        <v>92.73333333333335</v>
      </c>
      <c r="I16">
        <f>RANK(H16,H$5:H$19)</f>
        <v>2</v>
      </c>
      <c r="J16" t="s">
        <v>54</v>
      </c>
    </row>
    <row r="17" spans="1:10" ht="15.75">
      <c r="A17" s="11" t="s">
        <v>43</v>
      </c>
      <c r="B17">
        <v>93</v>
      </c>
      <c r="C17">
        <v>88</v>
      </c>
      <c r="D17">
        <v>85</v>
      </c>
      <c r="E17">
        <v>82</v>
      </c>
      <c r="F17">
        <v>89</v>
      </c>
      <c r="G17">
        <v>83</v>
      </c>
      <c r="H17">
        <f t="shared" si="0"/>
        <v>87.13333333333334</v>
      </c>
      <c r="I17">
        <f>RANK(H17,H$5:H$19)</f>
        <v>5</v>
      </c>
      <c r="J17" t="str">
        <f t="shared" si="1"/>
        <v>甲</v>
      </c>
    </row>
    <row r="18" spans="1:10" ht="15.75">
      <c r="A18" s="11" t="s">
        <v>44</v>
      </c>
      <c r="B18">
        <v>60</v>
      </c>
      <c r="C18">
        <v>61</v>
      </c>
      <c r="D18">
        <v>65</v>
      </c>
      <c r="E18">
        <v>63</v>
      </c>
      <c r="F18">
        <v>72</v>
      </c>
      <c r="G18">
        <v>71</v>
      </c>
      <c r="H18">
        <f t="shared" si="0"/>
        <v>63.93333333333334</v>
      </c>
      <c r="I18">
        <f>RANK(H18,H$5:H$19)</f>
        <v>13</v>
      </c>
      <c r="J18" t="str">
        <f t="shared" si="1"/>
        <v>丙</v>
      </c>
    </row>
    <row r="19" spans="1:10" ht="15.75">
      <c r="A19" s="11" t="s">
        <v>45</v>
      </c>
      <c r="B19">
        <v>56</v>
      </c>
      <c r="C19">
        <v>48</v>
      </c>
      <c r="D19">
        <v>62</v>
      </c>
      <c r="E19">
        <v>44</v>
      </c>
      <c r="F19">
        <v>40</v>
      </c>
      <c r="G19">
        <v>68</v>
      </c>
      <c r="H19">
        <f t="shared" si="0"/>
        <v>55.73333333333334</v>
      </c>
      <c r="I19">
        <f>RANK(H19,H$5:H$19)</f>
        <v>15</v>
      </c>
      <c r="J19" t="str">
        <f t="shared" si="1"/>
        <v>丁</v>
      </c>
    </row>
  </sheetData>
  <mergeCells count="1">
    <mergeCell ref="A1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A25" sqref="A25"/>
    </sheetView>
  </sheetViews>
  <sheetFormatPr defaultColWidth="9.00390625" defaultRowHeight="14.25"/>
  <cols>
    <col min="1" max="2" width="10.50390625" style="0" customWidth="1"/>
  </cols>
  <sheetData>
    <row r="1" spans="1:4" ht="14.25">
      <c r="A1" t="s">
        <v>57</v>
      </c>
      <c r="B1" t="s">
        <v>56</v>
      </c>
      <c r="C1" t="s">
        <v>63</v>
      </c>
      <c r="D1" t="s">
        <v>64</v>
      </c>
    </row>
    <row r="2" spans="1:4" ht="14.25">
      <c r="A2">
        <v>1</v>
      </c>
      <c r="B2">
        <v>2</v>
      </c>
      <c r="C2" t="b">
        <f aca="true" t="shared" si="0" ref="C2:C21">IF(B2&lt;B$25,FALSE,IF(B2&gt;B$26,FALSE,B2))</f>
        <v>0</v>
      </c>
      <c r="D2">
        <f>IF(B2&lt;B$25,B$25,IF(B2&gt;B$26,B$26,B2))</f>
        <v>5.75</v>
      </c>
    </row>
    <row r="3" spans="1:4" ht="14.25">
      <c r="A3">
        <v>2</v>
      </c>
      <c r="B3">
        <v>4</v>
      </c>
      <c r="C3" t="b">
        <f t="shared" si="0"/>
        <v>0</v>
      </c>
      <c r="D3">
        <f aca="true" t="shared" si="1" ref="D3:D21">IF(B3&lt;B$25,B$25,IF(B3&gt;B$26,B$26,B3))</f>
        <v>5.75</v>
      </c>
    </row>
    <row r="4" spans="1:4" ht="14.25">
      <c r="A4">
        <v>3</v>
      </c>
      <c r="B4">
        <v>4</v>
      </c>
      <c r="C4" t="b">
        <f t="shared" si="0"/>
        <v>0</v>
      </c>
      <c r="D4">
        <f t="shared" si="1"/>
        <v>5.75</v>
      </c>
    </row>
    <row r="5" spans="1:4" ht="14.25">
      <c r="A5">
        <v>4</v>
      </c>
      <c r="B5">
        <v>5</v>
      </c>
      <c r="C5" t="b">
        <f t="shared" si="0"/>
        <v>0</v>
      </c>
      <c r="D5">
        <f t="shared" si="1"/>
        <v>5.75</v>
      </c>
    </row>
    <row r="6" spans="1:4" ht="14.25">
      <c r="A6">
        <v>5</v>
      </c>
      <c r="B6">
        <v>5</v>
      </c>
      <c r="C6" t="b">
        <f t="shared" si="0"/>
        <v>0</v>
      </c>
      <c r="D6">
        <f t="shared" si="1"/>
        <v>5.75</v>
      </c>
    </row>
    <row r="7" spans="1:4" ht="14.25">
      <c r="A7">
        <v>6</v>
      </c>
      <c r="B7">
        <v>6</v>
      </c>
      <c r="C7">
        <f t="shared" si="0"/>
        <v>6</v>
      </c>
      <c r="D7">
        <f t="shared" si="1"/>
        <v>6</v>
      </c>
    </row>
    <row r="8" spans="1:4" ht="14.25">
      <c r="A8">
        <v>7</v>
      </c>
      <c r="B8">
        <v>6</v>
      </c>
      <c r="C8">
        <f t="shared" si="0"/>
        <v>6</v>
      </c>
      <c r="D8">
        <f t="shared" si="1"/>
        <v>6</v>
      </c>
    </row>
    <row r="9" spans="1:4" ht="14.25">
      <c r="A9">
        <v>8</v>
      </c>
      <c r="B9">
        <v>7</v>
      </c>
      <c r="C9">
        <f t="shared" si="0"/>
        <v>7</v>
      </c>
      <c r="D9">
        <f t="shared" si="1"/>
        <v>7</v>
      </c>
    </row>
    <row r="10" spans="1:4" ht="14.25">
      <c r="A10">
        <v>9</v>
      </c>
      <c r="B10">
        <v>7</v>
      </c>
      <c r="C10">
        <f t="shared" si="0"/>
        <v>7</v>
      </c>
      <c r="D10">
        <f t="shared" si="1"/>
        <v>7</v>
      </c>
    </row>
    <row r="11" spans="1:4" ht="14.25">
      <c r="A11">
        <v>10</v>
      </c>
      <c r="B11">
        <v>8</v>
      </c>
      <c r="C11">
        <f t="shared" si="0"/>
        <v>8</v>
      </c>
      <c r="D11">
        <f t="shared" si="1"/>
        <v>8</v>
      </c>
    </row>
    <row r="12" spans="1:4" ht="14.25">
      <c r="A12">
        <v>11</v>
      </c>
      <c r="B12">
        <v>8</v>
      </c>
      <c r="C12">
        <f t="shared" si="0"/>
        <v>8</v>
      </c>
      <c r="D12">
        <f t="shared" si="1"/>
        <v>8</v>
      </c>
    </row>
    <row r="13" spans="1:4" ht="14.25">
      <c r="A13">
        <v>12</v>
      </c>
      <c r="B13">
        <v>9</v>
      </c>
      <c r="C13">
        <f t="shared" si="0"/>
        <v>9</v>
      </c>
      <c r="D13">
        <f t="shared" si="1"/>
        <v>9</v>
      </c>
    </row>
    <row r="14" spans="1:4" ht="14.25">
      <c r="A14">
        <v>13</v>
      </c>
      <c r="B14">
        <v>9</v>
      </c>
      <c r="C14">
        <f t="shared" si="0"/>
        <v>9</v>
      </c>
      <c r="D14">
        <f t="shared" si="1"/>
        <v>9</v>
      </c>
    </row>
    <row r="15" spans="1:4" ht="14.25">
      <c r="A15">
        <v>14</v>
      </c>
      <c r="B15">
        <v>9</v>
      </c>
      <c r="C15">
        <f t="shared" si="0"/>
        <v>9</v>
      </c>
      <c r="D15">
        <f t="shared" si="1"/>
        <v>9</v>
      </c>
    </row>
    <row r="16" spans="1:4" ht="14.25">
      <c r="A16">
        <v>15</v>
      </c>
      <c r="B16">
        <v>10</v>
      </c>
      <c r="C16">
        <f t="shared" si="0"/>
        <v>10</v>
      </c>
      <c r="D16">
        <f t="shared" si="1"/>
        <v>10</v>
      </c>
    </row>
    <row r="17" spans="1:4" ht="14.25">
      <c r="A17">
        <v>16</v>
      </c>
      <c r="B17">
        <v>11</v>
      </c>
      <c r="C17" t="b">
        <f t="shared" si="0"/>
        <v>0</v>
      </c>
      <c r="D17">
        <f t="shared" si="1"/>
        <v>10.25</v>
      </c>
    </row>
    <row r="18" spans="1:4" ht="14.25">
      <c r="A18">
        <v>17</v>
      </c>
      <c r="B18">
        <v>13</v>
      </c>
      <c r="C18" t="b">
        <f t="shared" si="0"/>
        <v>0</v>
      </c>
      <c r="D18">
        <f t="shared" si="1"/>
        <v>10.25</v>
      </c>
    </row>
    <row r="19" spans="1:4" ht="14.25">
      <c r="A19">
        <v>18</v>
      </c>
      <c r="B19">
        <v>15</v>
      </c>
      <c r="C19" t="b">
        <f t="shared" si="0"/>
        <v>0</v>
      </c>
      <c r="D19">
        <f t="shared" si="1"/>
        <v>10.25</v>
      </c>
    </row>
    <row r="20" spans="1:4" ht="14.25">
      <c r="A20">
        <v>19</v>
      </c>
      <c r="B20">
        <v>16</v>
      </c>
      <c r="C20" t="b">
        <f t="shared" si="0"/>
        <v>0</v>
      </c>
      <c r="D20">
        <f t="shared" si="1"/>
        <v>10.25</v>
      </c>
    </row>
    <row r="21" spans="1:4" ht="14.25">
      <c r="A21">
        <v>20</v>
      </c>
      <c r="B21">
        <v>100</v>
      </c>
      <c r="C21" t="b">
        <f t="shared" si="0"/>
        <v>0</v>
      </c>
      <c r="D21">
        <f t="shared" si="1"/>
        <v>10.25</v>
      </c>
    </row>
    <row r="22" spans="1:4" ht="14.25">
      <c r="A22" t="s">
        <v>60</v>
      </c>
      <c r="B22">
        <f>AVERAGE(B2:B21)</f>
        <v>12.7</v>
      </c>
      <c r="C22">
        <f>AVERAGE(C2:C21)</f>
        <v>7.9</v>
      </c>
      <c r="D22">
        <f>AVERAGE(D2:D21)</f>
        <v>7.95</v>
      </c>
    </row>
    <row r="23" spans="1:2" ht="14.25">
      <c r="A23" t="s">
        <v>61</v>
      </c>
      <c r="B23">
        <f>GEOMEAN(B2:B21)</f>
        <v>8.273745682413825</v>
      </c>
    </row>
    <row r="24" spans="1:2" ht="14.25">
      <c r="A24" t="s">
        <v>62</v>
      </c>
      <c r="B24">
        <f>HARMEAN(B2:B21)</f>
        <v>6.645887663363547</v>
      </c>
    </row>
    <row r="25" spans="1:2" ht="15.75">
      <c r="A25" s="11" t="s">
        <v>58</v>
      </c>
      <c r="B25">
        <f>QUARTILE(B2:B21,1)</f>
        <v>5.75</v>
      </c>
    </row>
    <row r="26" spans="1:2" ht="15.75">
      <c r="A26" s="11" t="s">
        <v>59</v>
      </c>
      <c r="B26">
        <f>QUARTILE(B2:B21,3)</f>
        <v>10.25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tnt203051</cp:lastModifiedBy>
  <dcterms:created xsi:type="dcterms:W3CDTF">1996-12-17T01:32:42Z</dcterms:created>
  <dcterms:modified xsi:type="dcterms:W3CDTF">2006-03-27T08:35:57Z</dcterms:modified>
  <cp:category/>
  <cp:version/>
  <cp:contentType/>
  <cp:contentStatus/>
</cp:coreProperties>
</file>