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120" activeTab="0"/>
  </bookViews>
  <sheets>
    <sheet name="宗教信仰" sheetId="1" r:id="rId1"/>
    <sheet name="政府施政" sheetId="2" r:id="rId2"/>
    <sheet name="施政满意度" sheetId="3" r:id="rId3"/>
    <sheet name="态度改变" sheetId="4" r:id="rId4"/>
    <sheet name="样本数" sheetId="5" r:id="rId5"/>
  </sheets>
  <definedNames/>
  <calcPr fullCalcOnLoad="1"/>
</workbook>
</file>

<file path=xl/sharedStrings.xml><?xml version="1.0" encoding="utf-8"?>
<sst xmlns="http://schemas.openxmlformats.org/spreadsheetml/2006/main" count="127" uniqueCount="63">
  <si>
    <t>性別</t>
  </si>
  <si>
    <t>女</t>
  </si>
  <si>
    <t>男</t>
  </si>
  <si>
    <t>观察次数</t>
  </si>
  <si>
    <t>A党</t>
  </si>
  <si>
    <t>B党</t>
  </si>
  <si>
    <t>C党</t>
  </si>
  <si>
    <t>总计</t>
  </si>
  <si>
    <t>期望次数</t>
  </si>
  <si>
    <t>P =</t>
  </si>
  <si>
    <r>
      <t>X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</si>
  <si>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C =</t>
  </si>
  <si>
    <r>
      <t>f</t>
    </r>
    <r>
      <rPr>
        <i/>
        <vertAlign val="subscript"/>
        <sz val="12"/>
        <rFont val="Times New Roman"/>
        <family val="1"/>
      </rPr>
      <t xml:space="preserve">C </t>
    </r>
    <r>
      <rPr>
        <sz val="12"/>
        <rFont val="Times New Roman"/>
        <family val="1"/>
      </rPr>
      <t>=</t>
    </r>
  </si>
  <si>
    <t>北部</t>
  </si>
  <si>
    <t>中部</t>
  </si>
  <si>
    <t>南部</t>
  </si>
  <si>
    <t>居住地区</t>
  </si>
  <si>
    <t>合计</t>
  </si>
  <si>
    <t>非常严重</t>
  </si>
  <si>
    <t>严重</t>
  </si>
  <si>
    <t>不严重</t>
  </si>
  <si>
    <t>标准化残差</t>
  </si>
  <si>
    <t>观察值</t>
  </si>
  <si>
    <t>类别</t>
  </si>
  <si>
    <t>第一次</t>
  </si>
  <si>
    <t>第二次</t>
  </si>
  <si>
    <t>总计</t>
  </si>
  <si>
    <t>期望值</t>
  </si>
  <si>
    <t>P=</t>
  </si>
  <si>
    <r>
      <t>X</t>
    </r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 xml:space="preserve">= </t>
    </r>
  </si>
  <si>
    <t>p =</t>
  </si>
  <si>
    <t>正向改变</t>
  </si>
  <si>
    <t>负向改变</t>
  </si>
  <si>
    <t>同意</t>
  </si>
  <si>
    <t>不同意</t>
  </si>
  <si>
    <t>同意</t>
  </si>
  <si>
    <t>不同意</t>
  </si>
  <si>
    <t>男</t>
  </si>
  <si>
    <t>女</t>
  </si>
  <si>
    <t xml:space="preserve">P = </t>
  </si>
  <si>
    <r>
      <t>X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</si>
  <si>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f</t>
    </r>
    <r>
      <rPr>
        <i/>
        <vertAlign val="subscript"/>
        <sz val="12"/>
        <rFont val="Times New Roman"/>
        <family val="1"/>
      </rPr>
      <t>C</t>
    </r>
    <r>
      <rPr>
        <sz val="12"/>
        <rFont val="Times New Roman"/>
        <family val="1"/>
      </rPr>
      <t>=</t>
    </r>
  </si>
  <si>
    <t>合计</t>
  </si>
  <si>
    <t>男</t>
  </si>
  <si>
    <t xml:space="preserve">P = </t>
  </si>
  <si>
    <t>试用后</t>
  </si>
  <si>
    <t>不会</t>
  </si>
  <si>
    <t>会</t>
  </si>
  <si>
    <t>总和</t>
  </si>
  <si>
    <t>试</t>
  </si>
  <si>
    <t>用</t>
  </si>
  <si>
    <t>前</t>
  </si>
  <si>
    <t>观察值</t>
  </si>
  <si>
    <t>期望值</t>
  </si>
  <si>
    <t>满意</t>
  </si>
  <si>
    <t>不满意</t>
  </si>
  <si>
    <t>总计</t>
  </si>
  <si>
    <t>居住地区</t>
  </si>
  <si>
    <t>非常严重</t>
  </si>
  <si>
    <t>严重</t>
  </si>
  <si>
    <t>不严重</t>
  </si>
  <si>
    <t>P值</t>
  </si>
  <si>
    <t>Excel统计分析之分类资料分析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</si>
</sst>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9"/>
      <name val="宋体"/>
      <family val="0"/>
    </font>
    <font>
      <sz val="9"/>
      <name val="新細明體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Symbol"/>
      <family val="1"/>
    </font>
    <font>
      <i/>
      <vertAlign val="subscript"/>
      <sz val="12"/>
      <name val="Times New Roman"/>
      <family val="1"/>
    </font>
    <font>
      <sz val="12"/>
      <name val="華康細明體"/>
      <family val="3"/>
    </font>
    <font>
      <sz val="12"/>
      <name val="細明體"/>
      <family val="3"/>
    </font>
    <font>
      <sz val="12"/>
      <name val="新細明體"/>
      <family val="1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10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75" zoomScaleNormal="75" workbookViewId="0" topLeftCell="A1">
      <selection activeCell="A1" sqref="A1:H2"/>
    </sheetView>
  </sheetViews>
  <sheetFormatPr defaultColWidth="9.00390625" defaultRowHeight="14.25"/>
  <sheetData>
    <row r="1" spans="1:8" ht="14.25">
      <c r="A1" s="16" t="s">
        <v>62</v>
      </c>
      <c r="B1" s="16"/>
      <c r="C1" s="16"/>
      <c r="D1" s="16"/>
      <c r="E1" s="16"/>
      <c r="F1" s="16"/>
      <c r="G1" s="16"/>
      <c r="H1" s="16"/>
    </row>
    <row r="2" spans="1:8" ht="14.25">
      <c r="A2" s="16"/>
      <c r="B2" s="16"/>
      <c r="C2" s="16"/>
      <c r="D2" s="16"/>
      <c r="E2" s="16"/>
      <c r="F2" s="16"/>
      <c r="G2" s="16"/>
      <c r="H2" s="16"/>
    </row>
    <row r="5" spans="1:6" ht="14.25">
      <c r="A5" t="s">
        <v>3</v>
      </c>
      <c r="F5" t="s">
        <v>8</v>
      </c>
    </row>
    <row r="6" spans="1:10" ht="14.25">
      <c r="A6" t="s">
        <v>0</v>
      </c>
      <c r="B6" t="s">
        <v>4</v>
      </c>
      <c r="C6" t="s">
        <v>5</v>
      </c>
      <c r="D6" t="s">
        <v>6</v>
      </c>
      <c r="E6" t="s">
        <v>7</v>
      </c>
      <c r="F6" t="s">
        <v>0</v>
      </c>
      <c r="G6" t="s">
        <v>4</v>
      </c>
      <c r="H6" t="s">
        <v>5</v>
      </c>
      <c r="I6" t="s">
        <v>6</v>
      </c>
      <c r="J6" t="s">
        <v>7</v>
      </c>
    </row>
    <row r="7" spans="1:10" ht="14.25">
      <c r="A7" t="s">
        <v>1</v>
      </c>
      <c r="B7">
        <v>10</v>
      </c>
      <c r="C7">
        <v>11</v>
      </c>
      <c r="D7">
        <v>5</v>
      </c>
      <c r="E7">
        <f>SUM(B7:D7)</f>
        <v>26</v>
      </c>
      <c r="F7" t="s">
        <v>1</v>
      </c>
      <c r="G7">
        <f aca="true" t="shared" si="0" ref="G7:I8">$E7*B$9/$E$9</f>
        <v>11.44</v>
      </c>
      <c r="H7">
        <f t="shared" si="0"/>
        <v>8.84</v>
      </c>
      <c r="I7">
        <f t="shared" si="0"/>
        <v>5.72</v>
      </c>
      <c r="J7">
        <f>SUM(G7:I7)</f>
        <v>26</v>
      </c>
    </row>
    <row r="8" spans="1:10" ht="14.25">
      <c r="A8" t="s">
        <v>2</v>
      </c>
      <c r="B8">
        <v>12</v>
      </c>
      <c r="C8">
        <v>6</v>
      </c>
      <c r="D8">
        <v>6</v>
      </c>
      <c r="E8">
        <f>SUM(B8:D8)</f>
        <v>24</v>
      </c>
      <c r="F8" t="s">
        <v>2</v>
      </c>
      <c r="G8">
        <f t="shared" si="0"/>
        <v>10.56</v>
      </c>
      <c r="H8">
        <f t="shared" si="0"/>
        <v>8.16</v>
      </c>
      <c r="I8">
        <f t="shared" si="0"/>
        <v>5.28</v>
      </c>
      <c r="J8">
        <f>SUM(G8:I8)</f>
        <v>24</v>
      </c>
    </row>
    <row r="9" spans="1:10" ht="14.25">
      <c r="A9" t="s">
        <v>7</v>
      </c>
      <c r="B9">
        <f>SUM(B7:B8)</f>
        <v>22</v>
      </c>
      <c r="C9">
        <f>SUM(C7:C8)</f>
        <v>17</v>
      </c>
      <c r="D9">
        <f>SUM(D7:D8)</f>
        <v>11</v>
      </c>
      <c r="E9">
        <f>SUM(B9:D9)</f>
        <v>50</v>
      </c>
      <c r="F9" t="s">
        <v>7</v>
      </c>
      <c r="G9">
        <f>SUM(G7:G8)</f>
        <v>22</v>
      </c>
      <c r="H9">
        <f>SUM(H7:H8)</f>
        <v>17</v>
      </c>
      <c r="I9">
        <f>SUM(I7:I8)</f>
        <v>11</v>
      </c>
      <c r="J9">
        <f>SUM(G9:I9)</f>
        <v>50</v>
      </c>
    </row>
    <row r="11" spans="1:4" ht="18.75">
      <c r="A11" s="1" t="s">
        <v>9</v>
      </c>
      <c r="B11">
        <f>CHITEST(B7:D8,G7:I8)</f>
        <v>0.4347472134466185</v>
      </c>
      <c r="C11" s="1" t="s">
        <v>10</v>
      </c>
      <c r="D11">
        <f>CHIINV(B11,2)</f>
        <v>1.665981077745784</v>
      </c>
    </row>
    <row r="12" spans="1:2" ht="15.75">
      <c r="A12" s="1" t="s">
        <v>11</v>
      </c>
      <c r="B12">
        <f>SQRT(CHIINV(B11,2)/(CHIINV(B11,2)+50))</f>
        <v>0.179569549005215</v>
      </c>
    </row>
    <row r="13" spans="1:2" ht="18.75">
      <c r="A13" s="2" t="s">
        <v>12</v>
      </c>
      <c r="B13">
        <f>SQRT(CHIINV(B11,2)/(50*2))</f>
        <v>0.1290728893976494</v>
      </c>
    </row>
  </sheetData>
  <mergeCells count="1">
    <mergeCell ref="A1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="75" zoomScaleNormal="75" workbookViewId="0" topLeftCell="A1">
      <selection activeCell="A1" sqref="A1"/>
    </sheetView>
  </sheetViews>
  <sheetFormatPr defaultColWidth="9.00390625" defaultRowHeight="14.25"/>
  <sheetData>
    <row r="1" spans="1:10" ht="17.25" customHeight="1">
      <c r="A1" s="3" t="s">
        <v>3</v>
      </c>
      <c r="B1" s="3"/>
      <c r="C1" s="3"/>
      <c r="D1" s="3"/>
      <c r="E1" s="3"/>
      <c r="F1" t="s">
        <v>8</v>
      </c>
      <c r="G1" s="3"/>
      <c r="H1" s="3"/>
      <c r="I1" s="3"/>
      <c r="J1" s="3"/>
    </row>
    <row r="2" spans="1:10" ht="16.5">
      <c r="A2" s="15" t="s">
        <v>57</v>
      </c>
      <c r="B2" s="15" t="s">
        <v>58</v>
      </c>
      <c r="C2" s="15" t="s">
        <v>59</v>
      </c>
      <c r="D2" s="15" t="s">
        <v>60</v>
      </c>
      <c r="E2" s="4" t="s">
        <v>17</v>
      </c>
      <c r="F2" s="15" t="s">
        <v>16</v>
      </c>
      <c r="G2" s="15" t="s">
        <v>18</v>
      </c>
      <c r="H2" s="15" t="s">
        <v>19</v>
      </c>
      <c r="I2" s="15" t="s">
        <v>20</v>
      </c>
      <c r="J2" s="15" t="s">
        <v>17</v>
      </c>
    </row>
    <row r="3" spans="1:10" ht="16.5">
      <c r="A3" s="15" t="s">
        <v>13</v>
      </c>
      <c r="B3" s="6">
        <v>10</v>
      </c>
      <c r="C3" s="6">
        <v>40</v>
      </c>
      <c r="D3" s="6">
        <v>50</v>
      </c>
      <c r="E3" s="6">
        <f>SUM(B3:D3)</f>
        <v>100</v>
      </c>
      <c r="F3" s="4" t="s">
        <v>13</v>
      </c>
      <c r="G3" s="6">
        <f aca="true" t="shared" si="0" ref="G3:I5">$E3*B$6/$E$6</f>
        <v>36.666666666666664</v>
      </c>
      <c r="H3" s="6">
        <f t="shared" si="0"/>
        <v>36.666666666666664</v>
      </c>
      <c r="I3" s="6">
        <f t="shared" si="0"/>
        <v>26.666666666666668</v>
      </c>
      <c r="J3" s="6">
        <f>SUM(G3:I3)</f>
        <v>100</v>
      </c>
    </row>
    <row r="4" spans="1:10" ht="16.5">
      <c r="A4" s="15" t="s">
        <v>14</v>
      </c>
      <c r="B4" s="6">
        <v>30</v>
      </c>
      <c r="C4" s="6">
        <v>50</v>
      </c>
      <c r="D4" s="6">
        <v>20</v>
      </c>
      <c r="E4" s="6">
        <f>SUM(B4:D4)</f>
        <v>100</v>
      </c>
      <c r="F4" s="4" t="s">
        <v>14</v>
      </c>
      <c r="G4" s="6">
        <f t="shared" si="0"/>
        <v>36.666666666666664</v>
      </c>
      <c r="H4" s="6">
        <f t="shared" si="0"/>
        <v>36.666666666666664</v>
      </c>
      <c r="I4" s="6">
        <f t="shared" si="0"/>
        <v>26.666666666666668</v>
      </c>
      <c r="J4" s="6">
        <f>SUM(G4:I4)</f>
        <v>100</v>
      </c>
    </row>
    <row r="5" spans="1:10" ht="16.5">
      <c r="A5" s="15" t="s">
        <v>15</v>
      </c>
      <c r="B5" s="6">
        <v>70</v>
      </c>
      <c r="C5" s="6">
        <v>20</v>
      </c>
      <c r="D5" s="6">
        <v>10</v>
      </c>
      <c r="E5" s="6">
        <f>SUM(B5:D5)</f>
        <v>100</v>
      </c>
      <c r="F5" s="4" t="s">
        <v>15</v>
      </c>
      <c r="G5" s="6">
        <f t="shared" si="0"/>
        <v>36.666666666666664</v>
      </c>
      <c r="H5" s="6">
        <f t="shared" si="0"/>
        <v>36.666666666666664</v>
      </c>
      <c r="I5" s="6">
        <f t="shared" si="0"/>
        <v>26.666666666666668</v>
      </c>
      <c r="J5" s="6">
        <f>SUM(G5:I5)</f>
        <v>100</v>
      </c>
    </row>
    <row r="6" spans="1:10" ht="16.5">
      <c r="A6" s="15" t="s">
        <v>17</v>
      </c>
      <c r="B6" s="8">
        <f>SUM(B3:B5)</f>
        <v>110</v>
      </c>
      <c r="C6" s="8">
        <f>SUM(C3:C5)</f>
        <v>110</v>
      </c>
      <c r="D6" s="8">
        <f>SUM(D3:D5)</f>
        <v>80</v>
      </c>
      <c r="E6" s="8">
        <f>SUM(E3:E5)</f>
        <v>300</v>
      </c>
      <c r="F6" s="7" t="s">
        <v>17</v>
      </c>
      <c r="G6" s="8">
        <f>SUM(G3:G5)</f>
        <v>110</v>
      </c>
      <c r="H6" s="8">
        <f>SUM(H3:H5)</f>
        <v>110</v>
      </c>
      <c r="I6" s="8">
        <f>SUM(I3:I5)</f>
        <v>80</v>
      </c>
      <c r="J6" s="8">
        <f>SUM(J3:J5)</f>
        <v>300</v>
      </c>
    </row>
    <row r="8" spans="1:2" ht="15.75">
      <c r="A8" s="1" t="s">
        <v>9</v>
      </c>
      <c r="B8">
        <f>CHITEST(B3:D5,G3:I5)</f>
        <v>6.532115377519408E-20</v>
      </c>
    </row>
    <row r="9" spans="1:10" s="3" customFormat="1" ht="15.75">
      <c r="A9" t="s">
        <v>21</v>
      </c>
      <c r="J9" s="6"/>
    </row>
    <row r="10" spans="1:10" s="3" customFormat="1" ht="15.75">
      <c r="A10" s="15" t="s">
        <v>16</v>
      </c>
      <c r="B10" s="15" t="s">
        <v>18</v>
      </c>
      <c r="C10" s="15" t="s">
        <v>19</v>
      </c>
      <c r="D10" s="15" t="s">
        <v>20</v>
      </c>
      <c r="J10" s="6"/>
    </row>
    <row r="11" spans="1:10" s="3" customFormat="1" ht="15.75">
      <c r="A11" s="15" t="s">
        <v>13</v>
      </c>
      <c r="B11" s="1">
        <f aca="true" t="shared" si="1" ref="B11:D13">(B3-G3)/SQRT(G3)</f>
        <v>-4.403855060505442</v>
      </c>
      <c r="C11" s="1">
        <f t="shared" si="1"/>
        <v>0.5504818825631806</v>
      </c>
      <c r="D11" s="1">
        <f t="shared" si="1"/>
        <v>4.51848057057532</v>
      </c>
      <c r="G11" s="8"/>
      <c r="H11" s="8"/>
      <c r="I11" s="8"/>
      <c r="J11" s="8"/>
    </row>
    <row r="12" spans="1:4" s="3" customFormat="1" ht="15.75">
      <c r="A12" s="15" t="s">
        <v>14</v>
      </c>
      <c r="B12" s="1">
        <f t="shared" si="1"/>
        <v>-1.1009637651263602</v>
      </c>
      <c r="C12" s="1">
        <f t="shared" si="1"/>
        <v>2.2019275302527217</v>
      </c>
      <c r="D12" s="1">
        <f t="shared" si="1"/>
        <v>-1.2909944487358058</v>
      </c>
    </row>
    <row r="13" spans="1:4" s="3" customFormat="1" ht="15.75">
      <c r="A13" s="15" t="s">
        <v>15</v>
      </c>
      <c r="B13" s="1">
        <f t="shared" si="1"/>
        <v>5.504818825631803</v>
      </c>
      <c r="C13" s="1">
        <f t="shared" si="1"/>
        <v>-2.752409412815901</v>
      </c>
      <c r="D13" s="1">
        <f t="shared" si="1"/>
        <v>-3.2274861218395143</v>
      </c>
    </row>
    <row r="14" spans="1:4" s="3" customFormat="1" ht="14.25">
      <c r="A14" s="14" t="s">
        <v>61</v>
      </c>
      <c r="B14" s="15" t="s">
        <v>58</v>
      </c>
      <c r="C14" s="15" t="s">
        <v>59</v>
      </c>
      <c r="D14" s="15" t="s">
        <v>60</v>
      </c>
    </row>
    <row r="15" spans="1:4" s="3" customFormat="1" ht="15.75">
      <c r="A15" s="15" t="s">
        <v>13</v>
      </c>
      <c r="B15" s="1">
        <f aca="true" t="shared" si="2" ref="B15:D17">NORMSDIST(B11)</f>
        <v>5.317200317045412E-06</v>
      </c>
      <c r="C15" s="1">
        <f t="shared" si="2"/>
        <v>0.7090055499713787</v>
      </c>
      <c r="D15" s="1">
        <f t="shared" si="2"/>
        <v>0.999996885750605</v>
      </c>
    </row>
    <row r="16" spans="1:4" s="3" customFormat="1" ht="15.75">
      <c r="A16" s="15" t="s">
        <v>14</v>
      </c>
      <c r="B16" s="1">
        <f t="shared" si="2"/>
        <v>0.1354562139014006</v>
      </c>
      <c r="C16" s="1">
        <f t="shared" si="2"/>
        <v>0.9861647860184516</v>
      </c>
      <c r="D16" s="1">
        <f t="shared" si="2"/>
        <v>0.09835280122947343</v>
      </c>
    </row>
    <row r="17" spans="1:4" s="3" customFormat="1" ht="15.75">
      <c r="A17" s="15" t="s">
        <v>15</v>
      </c>
      <c r="B17" s="1">
        <f t="shared" si="2"/>
        <v>0.9999999815225945</v>
      </c>
      <c r="C17" s="1">
        <f t="shared" si="2"/>
        <v>0.0029579255371188218</v>
      </c>
      <c r="D17" s="1">
        <f t="shared" si="2"/>
        <v>0.0006244154940442392</v>
      </c>
    </row>
    <row r="21" spans="5:8" ht="16.5">
      <c r="E21" s="5"/>
      <c r="F21" s="5"/>
      <c r="G21" s="5"/>
      <c r="H21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="75" zoomScaleNormal="75" workbookViewId="0" topLeftCell="A1">
      <selection activeCell="E16" sqref="E16"/>
    </sheetView>
  </sheetViews>
  <sheetFormatPr defaultColWidth="9.00390625" defaultRowHeight="14.25"/>
  <sheetData>
    <row r="1" spans="1:6" ht="14.25">
      <c r="A1" s="14" t="s">
        <v>22</v>
      </c>
      <c r="F1" s="14" t="s">
        <v>27</v>
      </c>
    </row>
    <row r="2" spans="1:9" ht="14.25">
      <c r="A2" s="14" t="s">
        <v>23</v>
      </c>
      <c r="B2" s="14" t="s">
        <v>54</v>
      </c>
      <c r="C2" s="14" t="s">
        <v>55</v>
      </c>
      <c r="D2" s="14" t="s">
        <v>56</v>
      </c>
      <c r="F2" s="14" t="s">
        <v>23</v>
      </c>
      <c r="G2" s="14" t="s">
        <v>54</v>
      </c>
      <c r="H2" s="14" t="s">
        <v>55</v>
      </c>
      <c r="I2" s="14" t="s">
        <v>56</v>
      </c>
    </row>
    <row r="3" spans="1:9" ht="14.25">
      <c r="A3" s="14" t="s">
        <v>24</v>
      </c>
      <c r="B3">
        <v>90</v>
      </c>
      <c r="C3">
        <v>30</v>
      </c>
      <c r="D3">
        <f>SUM(B3:C3)</f>
        <v>120</v>
      </c>
      <c r="F3" s="14" t="s">
        <v>24</v>
      </c>
      <c r="G3">
        <f>$D3*B$5/$D$5</f>
        <v>87.27272727272727</v>
      </c>
      <c r="H3">
        <f>$D3*C$5/$D$5</f>
        <v>32.72727272727273</v>
      </c>
      <c r="I3">
        <f>SUM(G3:H3)</f>
        <v>120</v>
      </c>
    </row>
    <row r="4" spans="1:9" ht="14.25">
      <c r="A4" s="14" t="s">
        <v>25</v>
      </c>
      <c r="B4">
        <v>70</v>
      </c>
      <c r="C4">
        <v>30</v>
      </c>
      <c r="D4">
        <f>SUM(B4:C4)</f>
        <v>100</v>
      </c>
      <c r="F4" s="14" t="s">
        <v>25</v>
      </c>
      <c r="G4">
        <f>$D4*B$5/$D$5</f>
        <v>72.72727272727273</v>
      </c>
      <c r="H4">
        <f>$D4*C$5/$D$5</f>
        <v>27.272727272727273</v>
      </c>
      <c r="I4">
        <f>SUM(G4:H4)</f>
        <v>100</v>
      </c>
    </row>
    <row r="5" spans="1:9" ht="14.25">
      <c r="A5" s="14" t="s">
        <v>26</v>
      </c>
      <c r="B5">
        <f>SUM(B3:B4)</f>
        <v>160</v>
      </c>
      <c r="C5">
        <f>SUM(C3:C4)</f>
        <v>60</v>
      </c>
      <c r="D5">
        <f>SUM(D3:D4)</f>
        <v>220</v>
      </c>
      <c r="F5" s="14" t="s">
        <v>26</v>
      </c>
      <c r="G5">
        <f>SUM(G3:G4)</f>
        <v>160</v>
      </c>
      <c r="H5">
        <f>SUM(H3:H4)</f>
        <v>60</v>
      </c>
      <c r="I5">
        <f>SUM(I3:I4)</f>
        <v>220</v>
      </c>
    </row>
    <row r="7" spans="1:4" ht="18.75">
      <c r="A7" s="1" t="s">
        <v>28</v>
      </c>
      <c r="B7">
        <f>CHITEST(B3:C4,G3:H4)</f>
        <v>0.40701602801471604</v>
      </c>
      <c r="C7" s="1" t="s">
        <v>29</v>
      </c>
      <c r="D7">
        <f>CHIDIST(B7,1)</f>
        <v>0.5234879508605803</v>
      </c>
    </row>
    <row r="20" ht="16.5">
      <c r="E20" s="9"/>
    </row>
    <row r="21" ht="16.5">
      <c r="E21" s="9"/>
    </row>
    <row r="22" ht="16.5">
      <c r="E22" s="9"/>
    </row>
    <row r="23" ht="16.5">
      <c r="E23" s="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="75" zoomScaleNormal="75" workbookViewId="0" topLeftCell="A1">
      <selection activeCell="F16" sqref="F16"/>
    </sheetView>
  </sheetViews>
  <sheetFormatPr defaultColWidth="9.00390625" defaultRowHeight="14.25"/>
  <sheetData>
    <row r="1" spans="1:5" ht="14.25">
      <c r="A1" s="10"/>
      <c r="B1" s="13" t="s">
        <v>45</v>
      </c>
      <c r="C1" s="10"/>
      <c r="D1" s="10"/>
      <c r="E1" s="10"/>
    </row>
    <row r="2" spans="1:5" ht="14.25">
      <c r="A2" s="10"/>
      <c r="B2" s="10"/>
      <c r="C2" s="13" t="s">
        <v>46</v>
      </c>
      <c r="D2" s="13" t="s">
        <v>47</v>
      </c>
      <c r="E2" s="13" t="s">
        <v>48</v>
      </c>
    </row>
    <row r="3" spans="1:9" ht="16.5">
      <c r="A3" s="13" t="s">
        <v>49</v>
      </c>
      <c r="B3" s="13" t="s">
        <v>46</v>
      </c>
      <c r="C3" s="11">
        <v>50</v>
      </c>
      <c r="D3" s="11">
        <v>25</v>
      </c>
      <c r="E3" s="12">
        <f>SUM(C3:D3)</f>
        <v>75</v>
      </c>
      <c r="I3" s="12"/>
    </row>
    <row r="4" spans="1:9" ht="16.5">
      <c r="A4" s="13" t="s">
        <v>50</v>
      </c>
      <c r="B4" s="13" t="s">
        <v>47</v>
      </c>
      <c r="C4" s="11">
        <v>5</v>
      </c>
      <c r="D4" s="11">
        <v>20</v>
      </c>
      <c r="E4" s="12">
        <f>SUM(C4:D4)</f>
        <v>25</v>
      </c>
      <c r="I4" s="12"/>
    </row>
    <row r="5" spans="1:9" ht="16.5">
      <c r="A5" s="13" t="s">
        <v>51</v>
      </c>
      <c r="B5" s="13" t="s">
        <v>48</v>
      </c>
      <c r="C5" s="12">
        <f>SUM(C3:C4)</f>
        <v>55</v>
      </c>
      <c r="D5" s="12">
        <f>SUM(D3:D4)</f>
        <v>45</v>
      </c>
      <c r="E5" s="12">
        <f>SUM(E3:E4)</f>
        <v>100</v>
      </c>
      <c r="G5" s="12"/>
      <c r="H5" s="12"/>
      <c r="I5" s="12"/>
    </row>
    <row r="7" spans="2:4" ht="16.5">
      <c r="B7" s="9" t="s">
        <v>31</v>
      </c>
      <c r="C7" s="9" t="s">
        <v>32</v>
      </c>
      <c r="D7" s="9" t="s">
        <v>26</v>
      </c>
    </row>
    <row r="8" spans="1:4" ht="14.25">
      <c r="A8" s="14" t="s">
        <v>52</v>
      </c>
      <c r="B8">
        <v>25</v>
      </c>
      <c r="C8">
        <v>5</v>
      </c>
      <c r="D8">
        <f>SUM(B8:C8)</f>
        <v>30</v>
      </c>
    </row>
    <row r="9" spans="1:4" ht="14.25">
      <c r="A9" s="14" t="s">
        <v>53</v>
      </c>
      <c r="B9">
        <f>$D$8/2</f>
        <v>15</v>
      </c>
      <c r="C9">
        <f>$D$8/2</f>
        <v>15</v>
      </c>
      <c r="D9">
        <f>SUM(B9:C9)</f>
        <v>30</v>
      </c>
    </row>
    <row r="10" ht="14.25">
      <c r="A10" s="14"/>
    </row>
    <row r="11" spans="1:2" ht="15.75">
      <c r="A11" s="1" t="s">
        <v>30</v>
      </c>
      <c r="B11">
        <f>CHITEST(B8:C8,B9:C9)</f>
        <v>0.0002607296343572024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="75" zoomScaleNormal="75" workbookViewId="0" topLeftCell="A1">
      <selection activeCell="A8" sqref="A8"/>
    </sheetView>
  </sheetViews>
  <sheetFormatPr defaultColWidth="9.00390625" defaultRowHeight="14.25"/>
  <sheetData>
    <row r="1" spans="1:6" ht="14.25">
      <c r="A1" t="s">
        <v>3</v>
      </c>
      <c r="F1" t="s">
        <v>8</v>
      </c>
    </row>
    <row r="2" spans="2:9" ht="14.25">
      <c r="B2" t="s">
        <v>33</v>
      </c>
      <c r="C2" t="s">
        <v>34</v>
      </c>
      <c r="D2" t="s">
        <v>42</v>
      </c>
      <c r="G2" t="s">
        <v>35</v>
      </c>
      <c r="H2" t="s">
        <v>36</v>
      </c>
      <c r="I2" t="s">
        <v>42</v>
      </c>
    </row>
    <row r="3" spans="1:9" ht="14.25">
      <c r="A3" t="s">
        <v>37</v>
      </c>
      <c r="B3">
        <v>14</v>
      </c>
      <c r="C3">
        <v>6</v>
      </c>
      <c r="D3">
        <f>SUM(B3:C3)</f>
        <v>20</v>
      </c>
      <c r="F3" t="s">
        <v>37</v>
      </c>
      <c r="G3">
        <f>D3*B5/D5</f>
        <v>12</v>
      </c>
      <c r="H3">
        <f>D3*C5/D5</f>
        <v>8</v>
      </c>
      <c r="I3">
        <f>SUM(G3:H3)</f>
        <v>20</v>
      </c>
    </row>
    <row r="4" spans="1:9" ht="14.25">
      <c r="A4" t="s">
        <v>38</v>
      </c>
      <c r="B4">
        <v>10</v>
      </c>
      <c r="C4">
        <v>10</v>
      </c>
      <c r="D4">
        <f>SUM(B4:C4)</f>
        <v>20</v>
      </c>
      <c r="F4" t="s">
        <v>38</v>
      </c>
      <c r="G4">
        <f>D4*B5/D5</f>
        <v>12</v>
      </c>
      <c r="H4">
        <f>D4*C5/D5</f>
        <v>8</v>
      </c>
      <c r="I4">
        <f>SUM(G4:H4)</f>
        <v>20</v>
      </c>
    </row>
    <row r="5" spans="1:9" ht="14.25">
      <c r="A5" t="s">
        <v>42</v>
      </c>
      <c r="B5">
        <f>SUM(B3:B4)</f>
        <v>24</v>
      </c>
      <c r="C5">
        <f>SUM(C3:C4)</f>
        <v>16</v>
      </c>
      <c r="D5">
        <f>SUM(D3:D4)</f>
        <v>40</v>
      </c>
      <c r="F5" t="s">
        <v>42</v>
      </c>
      <c r="G5">
        <f>SUM(G3:G4)</f>
        <v>24</v>
      </c>
      <c r="H5">
        <f>SUM(H3:H4)</f>
        <v>16</v>
      </c>
      <c r="I5">
        <f>SUM(I3:I4)</f>
        <v>40</v>
      </c>
    </row>
    <row r="6" spans="1:6" ht="20.25">
      <c r="A6" s="1" t="s">
        <v>39</v>
      </c>
      <c r="B6">
        <f>CHITEST(B3:C4,G3:H4)</f>
        <v>0.19670571857801095</v>
      </c>
      <c r="C6" s="1" t="s">
        <v>40</v>
      </c>
      <c r="D6">
        <f>CHIINV(B6,1)</f>
        <v>1.6666666666666656</v>
      </c>
      <c r="E6" s="2" t="s">
        <v>41</v>
      </c>
      <c r="F6">
        <f>SQRT(D6/D5)</f>
        <v>0.20412414523193145</v>
      </c>
    </row>
    <row r="8" spans="1:6" ht="14.25">
      <c r="A8" t="s">
        <v>3</v>
      </c>
      <c r="F8" t="s">
        <v>8</v>
      </c>
    </row>
    <row r="9" spans="2:9" ht="14.25">
      <c r="B9" t="s">
        <v>33</v>
      </c>
      <c r="C9" t="s">
        <v>34</v>
      </c>
      <c r="D9" t="s">
        <v>42</v>
      </c>
      <c r="G9" t="s">
        <v>35</v>
      </c>
      <c r="H9" t="s">
        <v>36</v>
      </c>
      <c r="I9" t="s">
        <v>42</v>
      </c>
    </row>
    <row r="10" spans="1:9" ht="14.25">
      <c r="A10" t="s">
        <v>43</v>
      </c>
      <c r="B10">
        <f>B3*10</f>
        <v>140</v>
      </c>
      <c r="C10">
        <f>C3*10</f>
        <v>60</v>
      </c>
      <c r="D10">
        <f>SUM(B10:C10)</f>
        <v>200</v>
      </c>
      <c r="F10" t="s">
        <v>43</v>
      </c>
      <c r="G10">
        <f>D10*B12/D12</f>
        <v>120</v>
      </c>
      <c r="H10">
        <f>D10*C12/D12</f>
        <v>80</v>
      </c>
      <c r="I10">
        <f>SUM(G10:H10)</f>
        <v>200</v>
      </c>
    </row>
    <row r="11" spans="1:9" ht="14.25">
      <c r="A11" t="s">
        <v>38</v>
      </c>
      <c r="B11">
        <f>B4*10</f>
        <v>100</v>
      </c>
      <c r="C11">
        <f>C4*10</f>
        <v>100</v>
      </c>
      <c r="D11">
        <f>SUM(B11:C11)</f>
        <v>200</v>
      </c>
      <c r="F11" t="s">
        <v>38</v>
      </c>
      <c r="G11">
        <f>D11*B12/D12</f>
        <v>120</v>
      </c>
      <c r="H11">
        <f>D11*C12/D12</f>
        <v>80</v>
      </c>
      <c r="I11">
        <f>SUM(G11:H11)</f>
        <v>200</v>
      </c>
    </row>
    <row r="12" spans="1:9" ht="14.25">
      <c r="A12" t="s">
        <v>42</v>
      </c>
      <c r="B12">
        <f>SUM(B10:B11)</f>
        <v>240</v>
      </c>
      <c r="C12">
        <f>SUM(C10:C11)</f>
        <v>160</v>
      </c>
      <c r="D12">
        <f>SUM(D10:D11)</f>
        <v>400</v>
      </c>
      <c r="F12" t="s">
        <v>42</v>
      </c>
      <c r="G12">
        <f>SUM(G10:G11)</f>
        <v>240</v>
      </c>
      <c r="H12">
        <f>SUM(H10:H11)</f>
        <v>160</v>
      </c>
      <c r="I12">
        <f>SUM(I10:I11)</f>
        <v>400</v>
      </c>
    </row>
    <row r="13" spans="1:6" ht="20.25">
      <c r="A13" s="1" t="s">
        <v>44</v>
      </c>
      <c r="B13">
        <f>CHITEST(B10:C11,G10:H11)</f>
        <v>4.455709098234491E-05</v>
      </c>
      <c r="C13" s="1" t="s">
        <v>40</v>
      </c>
      <c r="D13">
        <f>CHIINV(B13,1)</f>
        <v>16.666666666666664</v>
      </c>
      <c r="E13" s="2" t="s">
        <v>41</v>
      </c>
      <c r="F13">
        <f>SQRT(D13/D12)</f>
        <v>0.20412414523193148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</dc:creator>
  <cp:keywords/>
  <dc:description/>
  <cp:lastModifiedBy>tnt203051</cp:lastModifiedBy>
  <dcterms:created xsi:type="dcterms:W3CDTF">2002-07-16T07:40:28Z</dcterms:created>
  <dcterms:modified xsi:type="dcterms:W3CDTF">2006-03-27T08:36:51Z</dcterms:modified>
  <cp:category/>
  <cp:version/>
  <cp:contentType/>
  <cp:contentStatus/>
</cp:coreProperties>
</file>